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045"/>
  </bookViews>
  <sheets>
    <sheet name="CMCIF " sheetId="1" r:id="rId1"/>
  </sheets>
  <externalReferences>
    <externalReference r:id="rId2"/>
    <externalReference r:id="rId3"/>
  </externalReferences>
  <definedNames>
    <definedName name="frac2">'[1]S&amp;U'!$C$51</definedName>
    <definedName name="_xlnm.Print_Area" localSheetId="0">'CMCIF '!$A$1:$S$23</definedName>
    <definedName name="_xlnm.Print_Titles" localSheetId="0">'CMCIF '!$A:$B</definedName>
    <definedName name="round">#REF!</definedName>
    <definedName name="target">#REF!</definedName>
    <definedName name="target_adj">#REF!</definedName>
  </definedNames>
  <calcPr calcId="145621" fullCalcOnLoad="1"/>
</workbook>
</file>

<file path=xl/calcChain.xml><?xml version="1.0" encoding="utf-8"?>
<calcChain xmlns="http://schemas.openxmlformats.org/spreadsheetml/2006/main">
  <c r="S18" i="1" l="1"/>
  <c r="S16" i="1"/>
  <c r="S13" i="1"/>
  <c r="S14" i="1"/>
</calcChain>
</file>

<file path=xl/sharedStrings.xml><?xml version="1.0" encoding="utf-8"?>
<sst xmlns="http://schemas.openxmlformats.org/spreadsheetml/2006/main" count="17" uniqueCount="17">
  <si>
    <t>A C T U A L S</t>
  </si>
  <si>
    <t>Beginning Balance</t>
  </si>
  <si>
    <t>Revenue</t>
  </si>
  <si>
    <t>**</t>
  </si>
  <si>
    <t>Base Payment (Inflation Adjusted)</t>
  </si>
  <si>
    <t>Variable Payment (% of Sales)</t>
  </si>
  <si>
    <t>Interest</t>
  </si>
  <si>
    <t>Sale of Items</t>
  </si>
  <si>
    <t>Total Revenues</t>
  </si>
  <si>
    <t>Expenditure</t>
  </si>
  <si>
    <t xml:space="preserve">Existing Principal Payment          </t>
  </si>
  <si>
    <t xml:space="preserve">Existing Interest Payment            </t>
  </si>
  <si>
    <t>Indirect Costs</t>
  </si>
  <si>
    <t>Total Expenditures</t>
  </si>
  <si>
    <t>Current Year Excess / (Shortfall)</t>
  </si>
  <si>
    <t>Cumulative Ending Balance</t>
  </si>
  <si>
    <t xml:space="preserve">Transfers from Cannon Operations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</si>
</sst>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7" fontId="3" fillId="0" borderId="7" xfId="0" applyNumberFormat="1" applyFont="1" applyBorder="1"/>
    <xf numFmtId="7" fontId="0" fillId="0" borderId="8" xfId="0" applyNumberFormat="1" applyBorder="1"/>
    <xf numFmtId="164" fontId="1" fillId="0" borderId="9" xfId="1" applyNumberFormat="1" applyFont="1" applyBorder="1"/>
    <xf numFmtId="164" fontId="1" fillId="0" borderId="10" xfId="1" applyNumberFormat="1" applyFont="1" applyBorder="1"/>
    <xf numFmtId="164" fontId="1" fillId="0" borderId="11" xfId="1" applyNumberFormat="1" applyFont="1" applyBorder="1"/>
    <xf numFmtId="164" fontId="1" fillId="0" borderId="8" xfId="1" applyNumberFormat="1" applyFont="1" applyBorder="1"/>
    <xf numFmtId="164" fontId="1" fillId="0" borderId="12" xfId="1" applyNumberFormat="1" applyFont="1" applyBorder="1"/>
    <xf numFmtId="164" fontId="1" fillId="0" borderId="0" xfId="1" applyNumberFormat="1" applyFont="1" applyBorder="1"/>
    <xf numFmtId="7" fontId="0" fillId="0" borderId="0" xfId="0" applyNumberFormat="1"/>
    <xf numFmtId="39" fontId="0" fillId="0" borderId="13" xfId="0" applyNumberFormat="1" applyBorder="1"/>
    <xf numFmtId="39" fontId="0" fillId="0" borderId="0" xfId="0" applyNumberFormat="1" applyBorder="1"/>
    <xf numFmtId="164" fontId="1" fillId="0" borderId="14" xfId="1" applyNumberFormat="1" applyFont="1" applyBorder="1"/>
    <xf numFmtId="164" fontId="1" fillId="0" borderId="15" xfId="1" applyNumberFormat="1" applyFont="1" applyBorder="1"/>
    <xf numFmtId="164" fontId="1" fillId="0" borderId="16" xfId="1" applyNumberFormat="1" applyFont="1" applyBorder="1"/>
    <xf numFmtId="164" fontId="1" fillId="0" borderId="17" xfId="1" applyNumberFormat="1" applyFont="1" applyBorder="1"/>
    <xf numFmtId="164" fontId="1" fillId="0" borderId="18" xfId="1" applyNumberFormat="1" applyFont="1" applyBorder="1"/>
    <xf numFmtId="39" fontId="0" fillId="0" borderId="0" xfId="0" applyNumberFormat="1"/>
    <xf numFmtId="39" fontId="3" fillId="0" borderId="7" xfId="0" applyNumberFormat="1" applyFont="1" applyBorder="1"/>
    <xf numFmtId="39" fontId="0" fillId="0" borderId="8" xfId="0" applyNumberFormat="1" applyBorder="1"/>
    <xf numFmtId="164" fontId="1" fillId="0" borderId="15" xfId="1" applyNumberFormat="1" applyFont="1" applyBorder="1" applyAlignment="1">
      <alignment horizontal="center"/>
    </xf>
    <xf numFmtId="39" fontId="4" fillId="0" borderId="19" xfId="0" applyNumberFormat="1" applyFont="1" applyBorder="1"/>
    <xf numFmtId="39" fontId="4" fillId="0" borderId="20" xfId="0" applyNumberFormat="1" applyFont="1" applyBorder="1"/>
    <xf numFmtId="164" fontId="1" fillId="0" borderId="21" xfId="1" applyNumberFormat="1" applyFont="1" applyBorder="1"/>
    <xf numFmtId="164" fontId="1" fillId="0" borderId="22" xfId="1" applyNumberFormat="1" applyFont="1" applyBorder="1"/>
    <xf numFmtId="164" fontId="1" fillId="0" borderId="23" xfId="1" applyNumberFormat="1" applyFont="1" applyBorder="1"/>
    <xf numFmtId="164" fontId="1" fillId="0" borderId="20" xfId="1" applyNumberFormat="1" applyFont="1" applyBorder="1"/>
    <xf numFmtId="164" fontId="1" fillId="0" borderId="24" xfId="1" applyNumberFormat="1" applyFont="1" applyBorder="1"/>
    <xf numFmtId="39" fontId="0" fillId="0" borderId="4" xfId="0" applyNumberFormat="1" applyBorder="1"/>
    <xf numFmtId="39" fontId="0" fillId="0" borderId="5" xfId="0" applyNumberFormat="1" applyBorder="1"/>
    <xf numFmtId="164" fontId="1" fillId="0" borderId="25" xfId="1" applyNumberFormat="1" applyFont="1" applyBorder="1"/>
    <xf numFmtId="164" fontId="1" fillId="0" borderId="26" xfId="1" applyNumberFormat="1" applyFont="1" applyBorder="1"/>
    <xf numFmtId="164" fontId="1" fillId="0" borderId="5" xfId="1" applyNumberFormat="1" applyFont="1" applyBorder="1"/>
    <xf numFmtId="164" fontId="1" fillId="0" borderId="28" xfId="1" applyNumberFormat="1" applyFont="1" applyBorder="1"/>
    <xf numFmtId="39" fontId="3" fillId="0" borderId="13" xfId="0" applyNumberFormat="1" applyFont="1" applyFill="1" applyBorder="1" applyAlignment="1">
      <alignment horizontal="center" vertical="center"/>
    </xf>
    <xf numFmtId="39" fontId="1" fillId="0" borderId="0" xfId="0" applyNumberFormat="1" applyFont="1" applyFill="1" applyBorder="1"/>
    <xf numFmtId="164" fontId="1" fillId="0" borderId="14" xfId="1" applyNumberFormat="1" applyFont="1" applyFill="1" applyBorder="1"/>
    <xf numFmtId="164" fontId="1" fillId="0" borderId="15" xfId="1" applyNumberFormat="1" applyFont="1" applyFill="1" applyBorder="1"/>
    <xf numFmtId="164" fontId="1" fillId="0" borderId="16" xfId="1" applyNumberFormat="1" applyFont="1" applyFill="1" applyBorder="1"/>
    <xf numFmtId="164" fontId="1" fillId="0" borderId="0" xfId="1" applyNumberFormat="1" applyFont="1" applyFill="1" applyBorder="1"/>
    <xf numFmtId="164" fontId="1" fillId="0" borderId="17" xfId="1" applyNumberFormat="1" applyFont="1" applyFill="1" applyBorder="1"/>
    <xf numFmtId="39" fontId="0" fillId="0" borderId="0" xfId="0" applyNumberFormat="1" applyFill="1"/>
    <xf numFmtId="39" fontId="5" fillId="0" borderId="29" xfId="0" applyNumberFormat="1" applyFont="1" applyBorder="1"/>
    <xf numFmtId="39" fontId="4" fillId="0" borderId="30" xfId="0" applyNumberFormat="1" applyFont="1" applyBorder="1"/>
    <xf numFmtId="39" fontId="5" fillId="0" borderId="0" xfId="0" applyNumberFormat="1" applyFont="1"/>
    <xf numFmtId="39" fontId="4" fillId="0" borderId="20" xfId="0" applyNumberFormat="1" applyFont="1" applyFill="1" applyBorder="1"/>
    <xf numFmtId="164" fontId="1" fillId="0" borderId="21" xfId="1" applyNumberFormat="1" applyFont="1" applyFill="1" applyBorder="1"/>
    <xf numFmtId="164" fontId="1" fillId="0" borderId="22" xfId="1" applyNumberFormat="1" applyFont="1" applyFill="1" applyBorder="1"/>
    <xf numFmtId="164" fontId="1" fillId="0" borderId="23" xfId="1" applyNumberFormat="1" applyFont="1" applyFill="1" applyBorder="1"/>
    <xf numFmtId="164" fontId="1" fillId="0" borderId="20" xfId="1" applyNumberFormat="1" applyFont="1" applyFill="1" applyBorder="1"/>
    <xf numFmtId="164" fontId="1" fillId="0" borderId="24" xfId="1" applyNumberFormat="1" applyFont="1" applyFill="1" applyBorder="1"/>
    <xf numFmtId="39" fontId="1" fillId="0" borderId="7" xfId="0" applyNumberFormat="1" applyFont="1" applyFill="1" applyBorder="1"/>
    <xf numFmtId="39" fontId="4" fillId="0" borderId="8" xfId="0" applyNumberFormat="1" applyFont="1" applyFill="1" applyBorder="1"/>
    <xf numFmtId="164" fontId="1" fillId="0" borderId="9" xfId="1" applyNumberFormat="1" applyFont="1" applyFill="1" applyBorder="1"/>
    <xf numFmtId="164" fontId="1" fillId="0" borderId="10" xfId="1" applyNumberFormat="1" applyFont="1" applyFill="1" applyBorder="1"/>
    <xf numFmtId="164" fontId="1" fillId="0" borderId="12" xfId="1" applyNumberFormat="1" applyFont="1" applyFill="1" applyBorder="1"/>
    <xf numFmtId="39" fontId="1" fillId="0" borderId="0" xfId="0" applyNumberFormat="1" applyFont="1" applyFill="1"/>
    <xf numFmtId="39" fontId="6" fillId="0" borderId="7" xfId="0" applyNumberFormat="1" applyFont="1" applyBorder="1"/>
    <xf numFmtId="39" fontId="6" fillId="0" borderId="20" xfId="0" applyNumberFormat="1" applyFont="1" applyBorder="1"/>
    <xf numFmtId="164" fontId="4" fillId="0" borderId="21" xfId="1" applyNumberFormat="1" applyFont="1" applyBorder="1"/>
    <xf numFmtId="164" fontId="4" fillId="0" borderId="22" xfId="1" applyNumberFormat="1" applyFont="1" applyBorder="1"/>
    <xf numFmtId="164" fontId="4" fillId="0" borderId="23" xfId="1" applyNumberFormat="1" applyFont="1" applyBorder="1"/>
    <xf numFmtId="164" fontId="4" fillId="0" borderId="20" xfId="1" applyNumberFormat="1" applyFont="1" applyBorder="1"/>
    <xf numFmtId="164" fontId="4" fillId="0" borderId="24" xfId="1" applyNumberFormat="1" applyFont="1" applyBorder="1"/>
    <xf numFmtId="39" fontId="4" fillId="0" borderId="0" xfId="0" applyNumberFormat="1" applyFont="1"/>
    <xf numFmtId="164" fontId="1" fillId="0" borderId="25" xfId="2" applyNumberFormat="1" applyFont="1" applyBorder="1"/>
    <xf numFmtId="164" fontId="1" fillId="0" borderId="18" xfId="2" applyNumberFormat="1" applyFont="1" applyBorder="1"/>
    <xf numFmtId="164" fontId="1" fillId="0" borderId="26" xfId="2" applyNumberFormat="1" applyFont="1" applyBorder="1"/>
    <xf numFmtId="164" fontId="1" fillId="0" borderId="27" xfId="2" applyNumberFormat="1" applyFont="1" applyBorder="1"/>
    <xf numFmtId="164" fontId="1" fillId="0" borderId="28" xfId="2" applyNumberFormat="1" applyFont="1" applyBorder="1"/>
    <xf numFmtId="0" fontId="0" fillId="0" borderId="0" xfId="0" applyBorder="1"/>
    <xf numFmtId="43" fontId="0" fillId="0" borderId="0" xfId="1" applyFont="1"/>
    <xf numFmtId="39" fontId="3" fillId="0" borderId="4" xfId="0" applyNumberFormat="1" applyFont="1" applyFill="1" applyBorder="1" applyAlignment="1">
      <alignment horizontal="center" vertical="center"/>
    </xf>
    <xf numFmtId="39" fontId="1" fillId="0" borderId="5" xfId="0" applyNumberFormat="1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7" fontId="1" fillId="0" borderId="17" xfId="0" applyNumberFormat="1" applyFont="1" applyBorder="1"/>
    <xf numFmtId="164" fontId="1" fillId="0" borderId="6" xfId="1" applyNumberFormat="1" applyFont="1" applyBorder="1"/>
  </cellXfs>
  <cellStyles count="4">
    <cellStyle name="Comma" xfId="1" builtinId="3"/>
    <cellStyle name="Comma 2" xfId="2"/>
    <cellStyle name="Currency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easury2\mablowich$\EVERYONE\MLEE\ga\Guarenteed%20Revs\GA_12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bt%20Management\What%20Ifs\AGENCIES\Level%20Debt%20Service%20$1.9M%20Cann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&amp;U"/>
      <sheetName val="Statist"/>
      <sheetName val="Prod"/>
      <sheetName val="DS Net"/>
      <sheetName val="Takedown"/>
      <sheetName val="UW Discount"/>
      <sheetName val="MMD"/>
      <sheetName val="PRAG"/>
    </sheetNames>
    <sheetDataSet>
      <sheetData sheetId="0">
        <row r="51">
          <cell r="C51">
            <v>1.2833333333333334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 Total Pm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35"/>
  <sheetViews>
    <sheetView tabSelected="1" view="pageBreakPreview" zoomScale="76" zoomScaleNormal="75" zoomScaleSheetLayoutView="76" workbookViewId="0">
      <pane xSplit="2" topLeftCell="C1" activePane="topRight" state="frozen"/>
      <selection activeCell="A2" sqref="A2"/>
      <selection pane="topRight" activeCell="B38" sqref="B38"/>
    </sheetView>
  </sheetViews>
  <sheetFormatPr defaultRowHeight="12.75" x14ac:dyDescent="0.2"/>
  <cols>
    <col min="1" max="1" width="3.28515625" customWidth="1"/>
    <col min="2" max="2" width="34.42578125" customWidth="1"/>
    <col min="3" max="3" width="12.28515625" bestFit="1" customWidth="1"/>
    <col min="4" max="4" width="12.28515625" customWidth="1"/>
    <col min="5" max="6" width="12.28515625" bestFit="1" customWidth="1"/>
    <col min="7" max="7" width="12" bestFit="1" customWidth="1"/>
    <col min="8" max="8" width="12" customWidth="1"/>
    <col min="9" max="9" width="12.42578125" customWidth="1"/>
    <col min="10" max="10" width="12.140625" customWidth="1"/>
    <col min="11" max="11" width="12.85546875" customWidth="1"/>
    <col min="12" max="12" width="12.140625" customWidth="1"/>
    <col min="13" max="13" width="11.7109375" customWidth="1"/>
    <col min="14" max="14" width="12" customWidth="1"/>
    <col min="15" max="15" width="12.85546875" customWidth="1"/>
    <col min="16" max="16" width="13.140625" customWidth="1"/>
    <col min="17" max="17" width="13.42578125" customWidth="1"/>
    <col min="18" max="18" width="11.5703125" bestFit="1" customWidth="1"/>
    <col min="19" max="19" width="13.140625" customWidth="1"/>
  </cols>
  <sheetData>
    <row r="1" spans="1:19" ht="18.75" thickBot="1" x14ac:dyDescent="0.3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18.75" thickBot="1" x14ac:dyDescent="0.3">
      <c r="A2" s="6"/>
      <c r="B2" s="7"/>
      <c r="C2" s="82">
        <v>1999</v>
      </c>
      <c r="D2" s="83">
        <v>2000</v>
      </c>
      <c r="E2" s="83">
        <v>2001</v>
      </c>
      <c r="F2" s="83">
        <v>2002</v>
      </c>
      <c r="G2" s="83">
        <v>2003</v>
      </c>
      <c r="H2" s="83">
        <v>2004</v>
      </c>
      <c r="I2" s="83">
        <v>2005</v>
      </c>
      <c r="J2" s="83">
        <v>2006</v>
      </c>
      <c r="K2" s="84">
        <v>2007</v>
      </c>
      <c r="L2" s="83">
        <v>2008</v>
      </c>
      <c r="M2" s="83">
        <v>2009</v>
      </c>
      <c r="N2" s="83">
        <v>2010</v>
      </c>
      <c r="O2" s="85">
        <v>2011</v>
      </c>
      <c r="P2" s="86">
        <v>2012</v>
      </c>
      <c r="Q2" s="8">
        <v>2013</v>
      </c>
      <c r="R2" s="83">
        <v>2014</v>
      </c>
      <c r="S2" s="83">
        <v>2015</v>
      </c>
    </row>
    <row r="3" spans="1:19" s="17" customFormat="1" ht="16.5" thickBot="1" x14ac:dyDescent="0.3">
      <c r="A3" s="9" t="s">
        <v>1</v>
      </c>
      <c r="B3" s="10"/>
      <c r="C3" s="11">
        <v>0</v>
      </c>
      <c r="D3" s="12">
        <v>150000</v>
      </c>
      <c r="E3" s="12">
        <v>169876</v>
      </c>
      <c r="F3" s="12">
        <v>267950</v>
      </c>
      <c r="G3" s="12">
        <v>131841</v>
      </c>
      <c r="H3" s="12">
        <v>-17729</v>
      </c>
      <c r="I3" s="12">
        <v>-109179</v>
      </c>
      <c r="J3" s="12">
        <v>-222761</v>
      </c>
      <c r="K3" s="13">
        <v>-322009</v>
      </c>
      <c r="L3" s="12">
        <v>-415819</v>
      </c>
      <c r="M3" s="12">
        <v>-495206</v>
      </c>
      <c r="N3" s="12">
        <v>-429396</v>
      </c>
      <c r="O3" s="14">
        <v>-333414</v>
      </c>
      <c r="P3" s="15">
        <v>-243317</v>
      </c>
      <c r="Q3" s="88">
        <v>-235207</v>
      </c>
      <c r="R3" s="12">
        <v>-312371.32000000007</v>
      </c>
      <c r="S3" s="12">
        <v>-327225.56000000006</v>
      </c>
    </row>
    <row r="4" spans="1:19" s="25" customFormat="1" x14ac:dyDescent="0.2">
      <c r="A4" s="18"/>
      <c r="B4" s="19"/>
      <c r="C4" s="20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16"/>
      <c r="P4" s="23"/>
      <c r="Q4" s="24"/>
      <c r="R4" s="23"/>
      <c r="S4" s="24"/>
    </row>
    <row r="5" spans="1:19" s="25" customFormat="1" ht="16.5" thickBot="1" x14ac:dyDescent="0.3">
      <c r="A5" s="26" t="s">
        <v>2</v>
      </c>
      <c r="B5" s="27"/>
      <c r="C5" s="20"/>
      <c r="D5" s="21"/>
      <c r="E5" s="21"/>
      <c r="F5" s="21"/>
      <c r="G5" s="21"/>
      <c r="H5" s="21"/>
      <c r="I5" s="21"/>
      <c r="J5" s="21"/>
      <c r="K5" s="22"/>
      <c r="L5" s="21"/>
      <c r="M5" s="21"/>
      <c r="N5" s="28" t="s">
        <v>3</v>
      </c>
      <c r="O5" s="23"/>
      <c r="P5" s="23"/>
      <c r="Q5" s="21"/>
      <c r="R5" s="23"/>
      <c r="S5" s="23"/>
    </row>
    <row r="6" spans="1:19" s="25" customFormat="1" x14ac:dyDescent="0.2">
      <c r="A6" s="18"/>
      <c r="B6" s="19" t="s">
        <v>4</v>
      </c>
      <c r="C6" s="20">
        <v>150000</v>
      </c>
      <c r="D6" s="21">
        <v>153150</v>
      </c>
      <c r="E6" s="21">
        <v>158357</v>
      </c>
      <c r="F6" s="21">
        <v>162791</v>
      </c>
      <c r="G6" s="21">
        <v>166210</v>
      </c>
      <c r="H6" s="21">
        <v>170864</v>
      </c>
      <c r="I6" s="21">
        <v>177084</v>
      </c>
      <c r="J6" s="21">
        <v>183210</v>
      </c>
      <c r="K6" s="22">
        <v>189805</v>
      </c>
      <c r="L6" s="21">
        <v>194702</v>
      </c>
      <c r="M6" s="23">
        <v>194897</v>
      </c>
      <c r="N6" s="21">
        <v>200159</v>
      </c>
      <c r="O6" s="16">
        <v>203161</v>
      </c>
      <c r="P6" s="87">
        <v>209256</v>
      </c>
      <c r="Q6" s="21">
        <v>212813</v>
      </c>
      <c r="R6" s="23">
        <v>216005</v>
      </c>
      <c r="S6" s="23">
        <v>217733</v>
      </c>
    </row>
    <row r="7" spans="1:19" s="25" customFormat="1" x14ac:dyDescent="0.2">
      <c r="A7" s="18"/>
      <c r="B7" s="19" t="s">
        <v>5</v>
      </c>
      <c r="C7" s="20">
        <v>0</v>
      </c>
      <c r="D7" s="21">
        <v>118632</v>
      </c>
      <c r="E7" s="21">
        <v>192791</v>
      </c>
      <c r="F7" s="21">
        <v>289312</v>
      </c>
      <c r="G7" s="21">
        <v>264308</v>
      </c>
      <c r="H7" s="21">
        <v>313143</v>
      </c>
      <c r="I7" s="21">
        <v>272391</v>
      </c>
      <c r="J7" s="21">
        <v>303701</v>
      </c>
      <c r="K7" s="22">
        <v>278372</v>
      </c>
      <c r="L7" s="21">
        <v>284242</v>
      </c>
      <c r="M7" s="21">
        <v>371856</v>
      </c>
      <c r="N7" s="21">
        <v>362048</v>
      </c>
      <c r="O7" s="16">
        <v>361868</v>
      </c>
      <c r="P7" s="87">
        <v>411559</v>
      </c>
      <c r="Q7" s="21">
        <v>289467</v>
      </c>
      <c r="R7" s="23">
        <v>399394</v>
      </c>
      <c r="S7" s="23">
        <v>420260</v>
      </c>
    </row>
    <row r="8" spans="1:19" s="25" customFormat="1" x14ac:dyDescent="0.2">
      <c r="A8" s="18"/>
      <c r="B8" s="19" t="s">
        <v>6</v>
      </c>
      <c r="C8" s="20">
        <v>0</v>
      </c>
      <c r="D8" s="21">
        <v>17011</v>
      </c>
      <c r="E8" s="21">
        <v>12037</v>
      </c>
      <c r="F8" s="21">
        <v>3556</v>
      </c>
      <c r="G8" s="21">
        <v>495</v>
      </c>
      <c r="H8" s="21">
        <v>0</v>
      </c>
      <c r="I8" s="21">
        <v>0</v>
      </c>
      <c r="J8" s="21">
        <v>0</v>
      </c>
      <c r="K8" s="22">
        <v>0</v>
      </c>
      <c r="L8" s="21">
        <v>0</v>
      </c>
      <c r="M8" s="21">
        <v>0</v>
      </c>
      <c r="N8" s="21">
        <v>0</v>
      </c>
      <c r="O8" s="16">
        <v>0</v>
      </c>
      <c r="P8" s="23"/>
      <c r="Q8" s="21"/>
      <c r="R8" s="23"/>
      <c r="S8" s="23"/>
    </row>
    <row r="9" spans="1:19" s="25" customFormat="1" x14ac:dyDescent="0.2">
      <c r="A9" s="18"/>
      <c r="B9" s="19" t="s">
        <v>7</v>
      </c>
      <c r="C9" s="20">
        <v>0</v>
      </c>
      <c r="D9" s="21">
        <v>0</v>
      </c>
      <c r="E9" s="21">
        <v>3806</v>
      </c>
      <c r="F9" s="21">
        <v>2982</v>
      </c>
      <c r="G9" s="21">
        <v>0</v>
      </c>
      <c r="H9" s="21">
        <v>1232</v>
      </c>
      <c r="I9" s="21">
        <v>4444</v>
      </c>
      <c r="J9" s="21">
        <v>10017</v>
      </c>
      <c r="K9" s="22">
        <v>2434</v>
      </c>
      <c r="L9" s="21">
        <v>2288</v>
      </c>
      <c r="M9" s="21">
        <v>0</v>
      </c>
      <c r="N9" s="21">
        <v>2814</v>
      </c>
      <c r="O9" s="16">
        <v>528</v>
      </c>
      <c r="P9" s="23"/>
      <c r="Q9" s="21">
        <v>0</v>
      </c>
      <c r="R9" s="23">
        <v>0</v>
      </c>
      <c r="S9" s="23">
        <v>0</v>
      </c>
    </row>
    <row r="10" spans="1:19" s="25" customFormat="1" ht="27.75" customHeight="1" thickBot="1" x14ac:dyDescent="0.25">
      <c r="A10" s="29"/>
      <c r="B10" s="30" t="s">
        <v>8</v>
      </c>
      <c r="C10" s="31">
        <v>150000</v>
      </c>
      <c r="D10" s="32">
        <v>288793</v>
      </c>
      <c r="E10" s="32">
        <v>366991</v>
      </c>
      <c r="F10" s="32">
        <v>458641</v>
      </c>
      <c r="G10" s="32">
        <v>431013</v>
      </c>
      <c r="H10" s="32">
        <v>485239</v>
      </c>
      <c r="I10" s="32">
        <v>453919</v>
      </c>
      <c r="J10" s="32">
        <v>496928</v>
      </c>
      <c r="K10" s="33">
        <v>470611</v>
      </c>
      <c r="L10" s="32">
        <v>481232</v>
      </c>
      <c r="M10" s="32">
        <v>566753</v>
      </c>
      <c r="N10" s="32">
        <v>565021</v>
      </c>
      <c r="O10" s="34">
        <v>565557</v>
      </c>
      <c r="P10" s="35">
        <v>620815</v>
      </c>
      <c r="Q10" s="32">
        <v>502280</v>
      </c>
      <c r="R10" s="35">
        <v>615399</v>
      </c>
      <c r="S10" s="35">
        <v>637993</v>
      </c>
    </row>
    <row r="11" spans="1:19" s="25" customFormat="1" x14ac:dyDescent="0.2">
      <c r="A11" s="36"/>
      <c r="B11" s="37"/>
      <c r="C11" s="38"/>
      <c r="D11" s="24"/>
      <c r="E11" s="24"/>
      <c r="F11" s="24"/>
      <c r="G11" s="24"/>
      <c r="H11" s="24"/>
      <c r="I11" s="24"/>
      <c r="J11" s="24"/>
      <c r="K11" s="39"/>
      <c r="L11" s="24"/>
      <c r="M11" s="24"/>
      <c r="N11" s="24"/>
      <c r="O11" s="40"/>
      <c r="P11" s="41"/>
      <c r="Q11" s="24"/>
      <c r="R11" s="41"/>
      <c r="S11" s="41"/>
    </row>
    <row r="12" spans="1:19" s="25" customFormat="1" ht="16.5" thickBot="1" x14ac:dyDescent="0.3">
      <c r="A12" s="26" t="s">
        <v>9</v>
      </c>
      <c r="B12" s="27"/>
      <c r="C12" s="20"/>
      <c r="D12" s="21"/>
      <c r="E12" s="21"/>
      <c r="F12" s="21"/>
      <c r="G12" s="21"/>
      <c r="H12" s="21"/>
      <c r="I12" s="21"/>
      <c r="J12" s="21"/>
      <c r="K12" s="22"/>
      <c r="L12" s="21"/>
      <c r="M12" s="21"/>
      <c r="N12" s="21"/>
      <c r="O12" s="16"/>
      <c r="P12" s="23"/>
      <c r="Q12" s="21"/>
      <c r="R12" s="23"/>
      <c r="S12" s="23"/>
    </row>
    <row r="13" spans="1:19" s="49" customFormat="1" x14ac:dyDescent="0.2">
      <c r="A13" s="80"/>
      <c r="B13" s="81" t="s">
        <v>10</v>
      </c>
      <c r="C13" s="44">
        <v>0</v>
      </c>
      <c r="D13" s="45">
        <v>0</v>
      </c>
      <c r="E13" s="45">
        <v>0</v>
      </c>
      <c r="F13" s="45">
        <v>333333</v>
      </c>
      <c r="G13" s="45">
        <v>333333</v>
      </c>
      <c r="H13" s="45">
        <v>333333</v>
      </c>
      <c r="I13" s="45">
        <v>333333</v>
      </c>
      <c r="J13" s="45">
        <v>365541</v>
      </c>
      <c r="K13" s="46">
        <v>365541</v>
      </c>
      <c r="L13" s="45">
        <v>365541</v>
      </c>
      <c r="M13" s="45">
        <v>365541</v>
      </c>
      <c r="N13" s="45">
        <v>343741</v>
      </c>
      <c r="O13" s="47">
        <v>351557</v>
      </c>
      <c r="P13" s="48">
        <v>450826</v>
      </c>
      <c r="Q13" s="45">
        <v>475677.76</v>
      </c>
      <c r="R13" s="48">
        <v>481764.33</v>
      </c>
      <c r="S13" s="48">
        <f>480654.81+15125+2</f>
        <v>495781.81</v>
      </c>
    </row>
    <row r="14" spans="1:19" s="49" customFormat="1" x14ac:dyDescent="0.2">
      <c r="A14" s="42"/>
      <c r="B14" s="43" t="s">
        <v>11</v>
      </c>
      <c r="C14" s="44">
        <v>0</v>
      </c>
      <c r="D14" s="45">
        <v>268917</v>
      </c>
      <c r="E14" s="45">
        <v>268917</v>
      </c>
      <c r="F14" s="45">
        <v>261417</v>
      </c>
      <c r="G14" s="45">
        <v>247250</v>
      </c>
      <c r="H14" s="45">
        <v>233917</v>
      </c>
      <c r="I14" s="45">
        <v>220583</v>
      </c>
      <c r="J14" s="45">
        <v>230635</v>
      </c>
      <c r="K14" s="46">
        <v>198880</v>
      </c>
      <c r="L14" s="45">
        <v>195078</v>
      </c>
      <c r="M14" s="45">
        <v>135402</v>
      </c>
      <c r="N14" s="45">
        <v>125298</v>
      </c>
      <c r="O14" s="47">
        <v>123903</v>
      </c>
      <c r="P14" s="48">
        <v>161879</v>
      </c>
      <c r="Q14" s="45">
        <v>166679.56</v>
      </c>
      <c r="R14" s="48">
        <v>148488.91</v>
      </c>
      <c r="S14" s="48">
        <f>125724.53+21876</f>
        <v>147600.53</v>
      </c>
    </row>
    <row r="15" spans="1:19" s="52" customFormat="1" x14ac:dyDescent="0.2">
      <c r="A15" s="50"/>
      <c r="B15" s="51" t="s">
        <v>12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21">
        <v>9439</v>
      </c>
      <c r="I15" s="21">
        <v>13585</v>
      </c>
      <c r="J15" s="21">
        <v>0</v>
      </c>
      <c r="K15" s="22">
        <v>0</v>
      </c>
      <c r="L15" s="21">
        <v>0</v>
      </c>
      <c r="M15" s="21">
        <v>0</v>
      </c>
      <c r="N15" s="21">
        <v>0</v>
      </c>
      <c r="O15" s="16">
        <v>0</v>
      </c>
      <c r="P15" s="23"/>
      <c r="Q15" s="21"/>
      <c r="R15" s="23"/>
      <c r="S15" s="23"/>
    </row>
    <row r="16" spans="1:19" s="25" customFormat="1" ht="27.75" customHeight="1" thickBot="1" x14ac:dyDescent="0.25">
      <c r="A16" s="29"/>
      <c r="B16" s="53" t="s">
        <v>13</v>
      </c>
      <c r="C16" s="54">
        <v>0</v>
      </c>
      <c r="D16" s="55">
        <v>268917</v>
      </c>
      <c r="E16" s="55">
        <v>268917</v>
      </c>
      <c r="F16" s="55">
        <v>594750</v>
      </c>
      <c r="G16" s="55">
        <v>580583</v>
      </c>
      <c r="H16" s="55">
        <v>576689</v>
      </c>
      <c r="I16" s="55">
        <v>567501</v>
      </c>
      <c r="J16" s="55">
        <v>596176</v>
      </c>
      <c r="K16" s="56">
        <v>564421</v>
      </c>
      <c r="L16" s="55">
        <v>560619</v>
      </c>
      <c r="M16" s="55">
        <v>500943</v>
      </c>
      <c r="N16" s="55">
        <v>469039</v>
      </c>
      <c r="O16" s="57">
        <v>475460</v>
      </c>
      <c r="P16" s="58">
        <v>612705</v>
      </c>
      <c r="Q16" s="55">
        <v>642357.32000000007</v>
      </c>
      <c r="R16" s="58">
        <v>630253.24</v>
      </c>
      <c r="S16" s="58">
        <f>SUM(S13:S14)</f>
        <v>643382.34</v>
      </c>
    </row>
    <row r="17" spans="1:19" s="25" customFormat="1" x14ac:dyDescent="0.2">
      <c r="A17" s="36"/>
      <c r="B17" s="37"/>
      <c r="C17" s="38"/>
      <c r="D17" s="24"/>
      <c r="E17" s="24"/>
      <c r="F17" s="24"/>
      <c r="G17" s="24"/>
      <c r="H17" s="24"/>
      <c r="I17" s="24"/>
      <c r="J17" s="24"/>
      <c r="K17" s="39"/>
      <c r="L17" s="24"/>
      <c r="M17" s="24"/>
      <c r="N17" s="24"/>
      <c r="O17" s="40"/>
      <c r="P17" s="41"/>
      <c r="Q17" s="24"/>
      <c r="R17" s="41"/>
      <c r="S17" s="41"/>
    </row>
    <row r="18" spans="1:19" s="64" customFormat="1" ht="13.5" thickBot="1" x14ac:dyDescent="0.25">
      <c r="A18" s="59"/>
      <c r="B18" s="60" t="s">
        <v>14</v>
      </c>
      <c r="C18" s="61">
        <v>150000</v>
      </c>
      <c r="D18" s="62">
        <v>19876</v>
      </c>
      <c r="E18" s="62">
        <v>98074</v>
      </c>
      <c r="F18" s="62">
        <v>-136109</v>
      </c>
      <c r="G18" s="62">
        <v>-149570</v>
      </c>
      <c r="H18" s="62">
        <v>-91450</v>
      </c>
      <c r="I18" s="62">
        <v>-113582</v>
      </c>
      <c r="J18" s="62">
        <v>-99248</v>
      </c>
      <c r="K18" s="62">
        <v>-93810</v>
      </c>
      <c r="L18" s="62">
        <v>-79387</v>
      </c>
      <c r="M18" s="62">
        <v>65810</v>
      </c>
      <c r="N18" s="62">
        <v>95982</v>
      </c>
      <c r="O18" s="62">
        <v>90097</v>
      </c>
      <c r="P18" s="63">
        <v>8110</v>
      </c>
      <c r="Q18" s="62">
        <v>-140077.32000000007</v>
      </c>
      <c r="R18" s="63">
        <v>-14854.239999999991</v>
      </c>
      <c r="S18" s="63">
        <f>S16-S10</f>
        <v>5389.3399999999674</v>
      </c>
    </row>
    <row r="19" spans="1:19" s="25" customFormat="1" x14ac:dyDescent="0.2">
      <c r="A19" s="18"/>
      <c r="B19" s="19"/>
      <c r="C19" s="20"/>
      <c r="D19" s="21"/>
      <c r="E19" s="21"/>
      <c r="F19" s="21"/>
      <c r="G19" s="21"/>
      <c r="H19" s="21"/>
      <c r="I19" s="21"/>
      <c r="J19" s="21"/>
      <c r="K19" s="22"/>
      <c r="L19" s="21"/>
      <c r="M19" s="21"/>
      <c r="N19" s="21"/>
      <c r="O19" s="16"/>
      <c r="P19" s="23"/>
      <c r="Q19" s="21"/>
      <c r="R19" s="23"/>
      <c r="S19" s="23"/>
    </row>
    <row r="20" spans="1:19" s="72" customFormat="1" ht="19.5" customHeight="1" thickBot="1" x14ac:dyDescent="0.25">
      <c r="A20" s="65" t="s">
        <v>16</v>
      </c>
      <c r="B20" s="66"/>
      <c r="C20" s="67"/>
      <c r="D20" s="68"/>
      <c r="E20" s="68"/>
      <c r="F20" s="68"/>
      <c r="G20" s="68"/>
      <c r="H20" s="68"/>
      <c r="I20" s="68"/>
      <c r="J20" s="68"/>
      <c r="K20" s="69"/>
      <c r="L20" s="68"/>
      <c r="M20" s="68"/>
      <c r="N20" s="68"/>
      <c r="O20" s="70"/>
      <c r="P20" s="71"/>
      <c r="Q20" s="68">
        <v>62913</v>
      </c>
      <c r="R20" s="71"/>
      <c r="S20" s="71">
        <v>0</v>
      </c>
    </row>
    <row r="21" spans="1:19" s="25" customFormat="1" x14ac:dyDescent="0.2">
      <c r="A21" s="18"/>
      <c r="B21" s="19"/>
      <c r="C21" s="20"/>
      <c r="D21" s="21"/>
      <c r="E21" s="21"/>
      <c r="F21" s="21"/>
      <c r="G21" s="21"/>
      <c r="H21" s="21"/>
      <c r="I21" s="21"/>
      <c r="J21" s="21"/>
      <c r="K21" s="22"/>
      <c r="L21" s="21"/>
      <c r="M21" s="21"/>
      <c r="N21" s="21"/>
      <c r="O21" s="16"/>
      <c r="P21" s="23"/>
      <c r="Q21" s="21"/>
      <c r="R21" s="23"/>
      <c r="S21" s="23"/>
    </row>
    <row r="22" spans="1:19" s="17" customFormat="1" ht="16.5" thickBot="1" x14ac:dyDescent="0.3">
      <c r="A22" s="9" t="s">
        <v>15</v>
      </c>
      <c r="B22" s="10"/>
      <c r="C22" s="11">
        <v>150000</v>
      </c>
      <c r="D22" s="12">
        <v>169876</v>
      </c>
      <c r="E22" s="12">
        <v>267950</v>
      </c>
      <c r="F22" s="12">
        <v>131841</v>
      </c>
      <c r="G22" s="12">
        <v>-17729</v>
      </c>
      <c r="H22" s="12">
        <v>-109179</v>
      </c>
      <c r="I22" s="12">
        <v>-222761</v>
      </c>
      <c r="J22" s="12">
        <v>-322009</v>
      </c>
      <c r="K22" s="13">
        <v>-415819</v>
      </c>
      <c r="L22" s="12">
        <v>-495206</v>
      </c>
      <c r="M22" s="12">
        <v>-429396</v>
      </c>
      <c r="N22" s="12">
        <v>-333414</v>
      </c>
      <c r="O22" s="14">
        <v>-243317</v>
      </c>
      <c r="P22" s="15">
        <v>-235207</v>
      </c>
      <c r="Q22" s="15">
        <v>-312371.32000000007</v>
      </c>
      <c r="R22" s="15">
        <v>-327225.56000000006</v>
      </c>
      <c r="S22" s="12">
        <v>-332614</v>
      </c>
    </row>
    <row r="23" spans="1:19" x14ac:dyDescent="0.2">
      <c r="A23" s="6"/>
      <c r="B23" s="7"/>
      <c r="C23" s="73"/>
      <c r="D23" s="74"/>
      <c r="E23" s="74"/>
      <c r="F23" s="74"/>
      <c r="G23" s="74"/>
      <c r="H23" s="74"/>
      <c r="I23" s="74"/>
      <c r="J23" s="74"/>
      <c r="K23" s="75"/>
      <c r="L23" s="74"/>
      <c r="M23" s="74"/>
      <c r="N23" s="74"/>
      <c r="O23" s="74"/>
      <c r="P23" s="76"/>
      <c r="Q23" s="73"/>
      <c r="R23" s="77"/>
      <c r="S23" s="77"/>
    </row>
    <row r="24" spans="1:19" x14ac:dyDescent="0.2">
      <c r="K24" s="78"/>
      <c r="P24" s="79"/>
    </row>
    <row r="25" spans="1:19" x14ac:dyDescent="0.2">
      <c r="K25" s="78"/>
      <c r="P25" s="79"/>
    </row>
    <row r="26" spans="1:19" x14ac:dyDescent="0.2">
      <c r="K26" s="78"/>
      <c r="P26" s="79"/>
    </row>
    <row r="27" spans="1:19" x14ac:dyDescent="0.2">
      <c r="K27" s="78"/>
      <c r="P27" s="79"/>
    </row>
    <row r="28" spans="1:19" x14ac:dyDescent="0.2">
      <c r="K28" s="78"/>
      <c r="P28" s="79"/>
    </row>
    <row r="29" spans="1:19" x14ac:dyDescent="0.2">
      <c r="K29" s="78"/>
    </row>
    <row r="30" spans="1:19" x14ac:dyDescent="0.2">
      <c r="K30" s="78"/>
    </row>
    <row r="31" spans="1:19" x14ac:dyDescent="0.2">
      <c r="K31" s="78"/>
    </row>
    <row r="32" spans="1:19" x14ac:dyDescent="0.2">
      <c r="K32" s="78"/>
    </row>
    <row r="33" spans="11:11" x14ac:dyDescent="0.2">
      <c r="K33" s="78"/>
    </row>
    <row r="34" spans="11:11" x14ac:dyDescent="0.2">
      <c r="K34" s="78"/>
    </row>
    <row r="35" spans="11:11" x14ac:dyDescent="0.2">
      <c r="K35" s="78"/>
    </row>
  </sheetData>
  <mergeCells count="2">
    <mergeCell ref="A13:A14"/>
    <mergeCell ref="C1:S1"/>
  </mergeCells>
  <pageMargins left="0.25" right="0.25" top="0.75" bottom="0.75" header="0.3" footer="0.3"/>
  <pageSetup scale="55" orientation="landscape" cellComments="asDisplayed" r:id="rId1"/>
  <headerFooter alignWithMargins="0">
    <oddHeader>&amp;L&amp;"Arial,Bold"&amp;12STATE OF NEW HAMPSHIRE
DEPARTMENT OF RESOURCES AND ECONOMIC DEVELOPMENT
CANNON MOUNTAIN CAPITAL IMPROVEMENT FUND (03500)
FY 2015
&amp;R&amp;D</oddHeader>
    <oddFooter>&amp;L&amp;Z&amp;F&amp;RPage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CMCIF </vt:lpstr>
      <vt:lpstr>'CMCIF '!Print_Area</vt:lpstr>
      <vt:lpstr>'CMCIF '!Print_Titles</vt:lpstr>
    </vt:vector>
  </TitlesOfParts>
  <Company>State of New Hampshire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Marino, Christopher</dc:creator>
  <cp:lastModifiedBy>Marino, Christopher</cp:lastModifiedBy>
  <cp:lastPrinted>2015-11-16T15:12:22Z</cp:lastPrinted>
  <dcterms:created xsi:type="dcterms:W3CDTF">2015-11-16T15:04:47Z</dcterms:created>
  <dcterms:modified xsi:type="dcterms:W3CDTF">2015-11-16T15:13:16Z</dcterms:modified>
</cp:coreProperties>
</file>